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R:\Innovazione\DirezioneInnovazione\ISSI\CONSIGLIO DI AMMINISTRAZIONE\BPM\AMMINISTRATORE UNICO\2023\FIRMATE\ALLEGATI\"/>
    </mc:Choice>
  </mc:AlternateContent>
  <xr:revisionPtr revIDLastSave="0" documentId="13_ncr:1_{0FA7A2DD-8A22-480F-BBF6-D11F6739D250}" xr6:coauthVersionLast="47" xr6:coauthVersionMax="47" xr10:uidLastSave="{00000000-0000-0000-0000-000000000000}"/>
  <bookViews>
    <workbookView xWindow="-108" yWindow="-108" windowWidth="23256" windowHeight="12576" tabRatio="124" xr2:uid="{842E99B9-3C8F-4F9A-B3B0-63583E3960ED}"/>
  </bookViews>
  <sheets>
    <sheet name="Foglio1" sheetId="1" r:id="rId1"/>
    <sheet name="Foglio3" sheetId="3" r:id="rId2"/>
    <sheet name="Foglio2" sheetId="2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5" i="1" l="1"/>
  <c r="T15" i="1" s="1"/>
  <c r="U14" i="1" l="1"/>
  <c r="T19" i="1" l="1"/>
  <c r="T17" i="1" l="1"/>
  <c r="S17" i="1"/>
  <c r="R17" i="1"/>
  <c r="T18" i="1"/>
  <c r="S18" i="1"/>
  <c r="R18" i="1"/>
  <c r="U19" i="1"/>
  <c r="S24" i="1" l="1"/>
  <c r="R24" i="1"/>
  <c r="T24" i="1"/>
</calcChain>
</file>

<file path=xl/sharedStrings.xml><?xml version="1.0" encoding="utf-8"?>
<sst xmlns="http://schemas.openxmlformats.org/spreadsheetml/2006/main" count="354" uniqueCount="98">
  <si>
    <t>ELENCO DEGLI ACQUISTI DEL PROGRAMMA</t>
  </si>
  <si>
    <t>Codice Unico
Intervento -
CUI (1)</t>
  </si>
  <si>
    <t>Annualità nella
quale si prevede
di dare avvio alla
procedura di
affidamento</t>
  </si>
  <si>
    <t>Codice CUP (2)</t>
  </si>
  <si>
    <t>Acquisto ricompreso
nell'importo
complessivo di un
lavoro o di altra
acquisizione presente
in programmazione di
lavori, forniture e
servizi
(Tabella B.2bis)</t>
  </si>
  <si>
    <t>CUI lavoro o
altra
acquisizione
nel cui
importo
complessivo
l'acquisto è
eventualmente
ricompreso
(3)</t>
  </si>
  <si>
    <t>Lotto
funzionale
(4)</t>
  </si>
  <si>
    <t>Ambito
geografico di
esecuzione
dell'acquisto
Codice NUTS</t>
  </si>
  <si>
    <t>Settore</t>
  </si>
  <si>
    <t>CPV (5)</t>
  </si>
  <si>
    <t>Descrizione
dell'acquisto</t>
  </si>
  <si>
    <t>Livello di
priorità (6)
(Tabella
B.1)</t>
  </si>
  <si>
    <t>Responsabile del
Procedimento (7)</t>
  </si>
  <si>
    <t>Durata del contratto</t>
  </si>
  <si>
    <t>L'acquisto è relativo a nuovo affidamento di contratto in essere (8)</t>
  </si>
  <si>
    <t>STIMA DEI COSTI DELL'ACQUISTO</t>
  </si>
  <si>
    <t>CENTRALE DI COMMITTENZA O
SOGGETTO AGGREGATORE AL
QUALE SI FARA' RICORSO PER
L'ESPLETAMENTO DELLA
PROCEDURA DI AFFIDAMENTO
(11)</t>
  </si>
  <si>
    <t>Acquisto aggiunto o
variato a seguito di
modifica programma
(12)
(Tabella B.2)</t>
  </si>
  <si>
    <t>Costi su annualità successive</t>
  </si>
  <si>
    <t>Totale (9)</t>
  </si>
  <si>
    <t>Apporto di capitale privato</t>
  </si>
  <si>
    <t>codice AUSA</t>
  </si>
  <si>
    <t>denominazione</t>
  </si>
  <si>
    <t>Importo</t>
  </si>
  <si>
    <t>Tipologia
(Tabella B.1bis)</t>
  </si>
  <si>
    <t>2021</t>
  </si>
  <si>
    <t/>
  </si>
  <si>
    <t>NO</t>
  </si>
  <si>
    <t>ITC4C</t>
  </si>
  <si>
    <t>FORNITURE</t>
  </si>
  <si>
    <t>38000000-5</t>
  </si>
  <si>
    <t>PRIORITA MEDIA</t>
  </si>
  <si>
    <t>COLOMBO DANIELE</t>
  </si>
  <si>
    <t>12</t>
  </si>
  <si>
    <t>0,00</t>
  </si>
  <si>
    <t>F97425580152202100005</t>
  </si>
  <si>
    <t>Banco a rulli</t>
  </si>
  <si>
    <t>500.000,00</t>
  </si>
  <si>
    <t>F97425580152202100006</t>
  </si>
  <si>
    <t>Rack analizzatori fissi a corredo dell'impianto  </t>
  </si>
  <si>
    <t>70.000,00</t>
  </si>
  <si>
    <t>F97425580152202100007</t>
  </si>
  <si>
    <t>Rifacimento impianto emissioni fonte fissa</t>
  </si>
  <si>
    <t>F97425580152202100008</t>
  </si>
  <si>
    <t>Adeguamento strumentazione analitica per il progetto d'integrazione dei laboratori d'analisi (Progetto Multigas)</t>
  </si>
  <si>
    <t>155.000,00</t>
  </si>
  <si>
    <t>F97425580152202100009</t>
  </si>
  <si>
    <t>Sfera</t>
  </si>
  <si>
    <t>120.000,00</t>
  </si>
  <si>
    <t>50.000,00</t>
  </si>
  <si>
    <t>F97425580152202100011</t>
  </si>
  <si>
    <t>72268000-1</t>
  </si>
  <si>
    <t>Rc1 - Aggiornamento</t>
  </si>
  <si>
    <t>F97425580152202100012</t>
  </si>
  <si>
    <t>Aggiornamento software gestionale Laboratorio Emissioni Autoveicolari</t>
  </si>
  <si>
    <t>SERVIZI</t>
  </si>
  <si>
    <t>72000000-5</t>
  </si>
  <si>
    <t>SI</t>
  </si>
  <si>
    <t>ELIMINARE</t>
  </si>
  <si>
    <t>AGGIORNARE AL 2022?</t>
  </si>
  <si>
    <t>GIOVANNI PELLEGRINELLI</t>
  </si>
  <si>
    <t xml:space="preserve">DANIELE COLOMBO </t>
  </si>
  <si>
    <t>50410000-2</t>
  </si>
  <si>
    <t>CIG</t>
  </si>
  <si>
    <t>Data CIG</t>
  </si>
  <si>
    <t>Manutenzione del verde</t>
  </si>
  <si>
    <t>Manutenzioni ThermoFischer</t>
  </si>
  <si>
    <t>Servizi di assistenza informatica infungibili</t>
  </si>
  <si>
    <t>30199770-8</t>
  </si>
  <si>
    <t>SCADENZA ATTUALE</t>
  </si>
  <si>
    <t>Secondo anno 2024</t>
  </si>
  <si>
    <t>77313000-7</t>
  </si>
  <si>
    <t>09310000-5</t>
  </si>
  <si>
    <t>09123000-7</t>
  </si>
  <si>
    <t>FORNITURA</t>
  </si>
  <si>
    <t>45259300-0</t>
  </si>
  <si>
    <t>Primo anno 2023</t>
  </si>
  <si>
    <t>Manutenzione edile, idraulica, elettrica</t>
  </si>
  <si>
    <t>ALLEGATO II - SCHEDA B : PROGRAMMA BIENNALE DEGLI ACQUISTI DI FORNITURE E SERVIZI 2023/2024
DELL'AMMINISTRAZIONE 97425580152</t>
  </si>
  <si>
    <t>ELEONORA GONNELLA</t>
  </si>
  <si>
    <t xml:space="preserve">Rinnovo licenze e assistenza sviluppi evolutivi software gestione analisi LIMS </t>
  </si>
  <si>
    <t>Fornitura di energia elettrica Consip</t>
  </si>
  <si>
    <t>Fornitura di gas Consip</t>
  </si>
  <si>
    <t>Manutenzione edile, idraulica, elettrica; impianti di riscaldamento / condizionamento, terzo responsabile</t>
  </si>
  <si>
    <t>Servizi di assistenza informatica infungibili relativi ai processi digitalizzati tramite la Piattaforma BPM; Infrastruttura e servizi ESB</t>
  </si>
  <si>
    <t>Teleriscaldamento San Donato</t>
  </si>
  <si>
    <t>Progettazione preliminare, definitiva ed esecutiva e Coordinamento sicurezza in fase di progettazione delle personalizzazioni della nuova sede</t>
  </si>
  <si>
    <t>Servizi di ricerca e sviluppo nell'ambito delle e-fuels</t>
  </si>
  <si>
    <t>73120000-9</t>
  </si>
  <si>
    <t>09324000-6</t>
  </si>
  <si>
    <t>Servizio buoni pasto</t>
  </si>
  <si>
    <t>71240000-2</t>
  </si>
  <si>
    <t>Elettroforesi capillare</t>
  </si>
  <si>
    <t>Upgrade Calorimetro di Reazione (RC1)</t>
  </si>
  <si>
    <t>Sistema automatico di combustione piroidrolitica (AQF)</t>
  </si>
  <si>
    <t>Sistema analitico VUV-VHA per caratterizzazione idrocarburi nei carburanti</t>
  </si>
  <si>
    <t>HPLC-triplo quadrupolo</t>
  </si>
  <si>
    <t xml:space="preserve">Gascromatografo SPME-HS-GC-FID-MS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</si>
</sst>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Calibri"/>
      <family val="2"/>
      <scheme val="minor"/>
    </font>
    <font>
      <b/>
      <sz val="12"/>
      <color indexed="8"/>
      <name val="SansSerif"/>
    </font>
    <font>
      <sz val="10"/>
      <color indexed="8"/>
      <name val="SansSerif"/>
    </font>
    <font>
      <b/>
      <sz val="10"/>
      <color indexed="8"/>
      <name val="SansSerif"/>
    </font>
    <font>
      <sz val="8"/>
      <color indexed="8"/>
      <name val="SansSerif"/>
    </font>
    <font>
      <sz val="8"/>
      <name val="Calibri"/>
      <family val="2"/>
      <scheme val="minor"/>
    </font>
    <font>
      <sz val="8"/>
      <name val="SansSerif"/>
    </font>
    <font>
      <sz val="11"/>
      <name val="Calibri"/>
      <family val="2"/>
      <scheme val="minor"/>
    </font>
    <font>
      <b/>
      <sz val="8"/>
      <color rgb="FFFF0000"/>
      <name val="SansSerif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name val="SansSerif"/>
    </font>
    <font>
      <b/>
      <sz val="8"/>
      <color indexed="8"/>
      <name val="SansSerif"/>
    </font>
    <font>
      <sz val="8"/>
      <color theme="1"/>
      <name val="SansSerif"/>
    </font>
    <font>
      <sz val="10"/>
      <name val="SansSerif"/>
    </font>
    <font>
      <b/>
      <sz val="10"/>
      <name val="SansSerif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4" fontId="8" fillId="3" borderId="1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 wrapText="1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/>
    </xf>
    <xf numFmtId="14" fontId="13" fillId="2" borderId="1" xfId="0" applyNumberFormat="1" applyFont="1" applyFill="1" applyBorder="1" applyAlignment="1">
      <alignment horizontal="center" vertical="center" wrapText="1"/>
    </xf>
    <xf numFmtId="17" fontId="13" fillId="2" borderId="1" xfId="0" applyNumberFormat="1" applyFont="1" applyFill="1" applyBorder="1" applyAlignment="1">
      <alignment horizontal="center" vertical="center" wrapText="1"/>
    </xf>
    <xf numFmtId="0" fontId="13" fillId="4" borderId="0" xfId="0" applyFont="1" applyFill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4" fontId="13" fillId="2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2" borderId="0" xfId="0" applyFont="1" applyFill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4" fontId="2" fillId="2" borderId="0" xfId="0" applyNumberFormat="1" applyFont="1" applyFill="1" applyAlignment="1">
      <alignment horizontal="left" vertical="center" wrapText="1"/>
    </xf>
    <xf numFmtId="4" fontId="0" fillId="0" borderId="0" xfId="0" applyNumberFormat="1" applyAlignment="1">
      <alignment horizontal="center" vertical="center"/>
    </xf>
    <xf numFmtId="0" fontId="16" fillId="0" borderId="0" xfId="0" applyFont="1" applyAlignment="1">
      <alignment horizontal="center" vertical="center"/>
    </xf>
    <xf numFmtId="17" fontId="6" fillId="2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14" fontId="13" fillId="0" borderId="1" xfId="0" applyNumberFormat="1" applyFont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822390-C444-416C-A3B9-09F8BC28BB85}">
  <sheetPr>
    <pageSetUpPr fitToPage="1"/>
  </sheetPr>
  <dimension ref="A1:Z31"/>
  <sheetViews>
    <sheetView tabSelected="1" topLeftCell="D1" zoomScale="90" zoomScaleNormal="90" workbookViewId="0">
      <selection activeCell="D32" sqref="D32"/>
    </sheetView>
  </sheetViews>
  <sheetFormatPr defaultColWidth="8.6640625" defaultRowHeight="14.4"/>
  <cols>
    <col min="1" max="1" width="8.109375" style="1" hidden="1" customWidth="1"/>
    <col min="2" max="2" width="6.5546875" style="20" hidden="1" customWidth="1"/>
    <col min="3" max="3" width="21.6640625" style="1" hidden="1" customWidth="1"/>
    <col min="4" max="5" width="16.5546875" style="1" customWidth="1"/>
    <col min="6" max="6" width="8.6640625" style="1"/>
    <col min="7" max="7" width="19.88671875" style="1" customWidth="1"/>
    <col min="8" max="8" width="18.6640625" style="1" customWidth="1"/>
    <col min="9" max="9" width="12" style="1" customWidth="1"/>
    <col min="10" max="10" width="18.6640625" style="1" customWidth="1"/>
    <col min="11" max="11" width="12.5546875" style="1" customWidth="1"/>
    <col min="12" max="12" width="13.44140625" style="1" customWidth="1"/>
    <col min="13" max="13" width="30.44140625" style="7" customWidth="1"/>
    <col min="14" max="14" width="18" style="1" customWidth="1"/>
    <col min="15" max="15" width="17.5546875" style="1" customWidth="1"/>
    <col min="16" max="16" width="11.44140625" style="1" customWidth="1"/>
    <col min="17" max="17" width="17.44140625" style="1" customWidth="1"/>
    <col min="18" max="18" width="13.88671875" style="37" bestFit="1" customWidth="1"/>
    <col min="19" max="19" width="12" style="37" customWidth="1"/>
    <col min="20" max="20" width="14.109375" style="37" customWidth="1"/>
    <col min="21" max="21" width="12.88671875" style="1" customWidth="1"/>
    <col min="22" max="22" width="10.44140625" style="1" customWidth="1"/>
    <col min="23" max="23" width="11.5546875" style="1" customWidth="1"/>
    <col min="24" max="24" width="12.88671875" style="1" customWidth="1"/>
    <col min="25" max="25" width="16.5546875" style="1" customWidth="1"/>
    <col min="26" max="26" width="15.109375" style="1" customWidth="1"/>
    <col min="27" max="16384" width="8.6640625" style="1"/>
  </cols>
  <sheetData>
    <row r="1" spans="1:26" s="27" customFormat="1" ht="37.5" customHeight="1">
      <c r="B1" s="25"/>
      <c r="C1" s="25"/>
      <c r="D1" s="47" t="s">
        <v>78</v>
      </c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26"/>
      <c r="Q1" s="26"/>
      <c r="R1" s="36"/>
      <c r="S1" s="36"/>
      <c r="T1" s="36"/>
      <c r="U1" s="26"/>
      <c r="V1" s="26"/>
      <c r="W1" s="26"/>
      <c r="X1" s="26"/>
      <c r="Y1" s="26"/>
      <c r="Z1" s="26"/>
    </row>
    <row r="2" spans="1:26" s="27" customFormat="1" ht="27.75" customHeight="1">
      <c r="B2" s="25"/>
      <c r="C2" s="25"/>
      <c r="D2" s="24" t="s">
        <v>0</v>
      </c>
      <c r="E2" s="24"/>
      <c r="F2" s="25"/>
      <c r="G2" s="25"/>
      <c r="H2" s="25"/>
      <c r="I2" s="25"/>
      <c r="J2" s="26"/>
      <c r="K2" s="26"/>
      <c r="L2" s="26"/>
      <c r="M2" s="34"/>
      <c r="N2" s="26"/>
      <c r="O2" s="26"/>
      <c r="P2" s="26"/>
      <c r="Q2" s="26"/>
      <c r="R2" s="36"/>
      <c r="S2" s="36"/>
      <c r="T2" s="36"/>
      <c r="U2" s="26"/>
      <c r="V2" s="26"/>
      <c r="W2" s="26"/>
      <c r="X2" s="26"/>
      <c r="Y2" s="26"/>
      <c r="Z2" s="26"/>
    </row>
    <row r="3" spans="1:26" ht="110.25" customHeight="1">
      <c r="A3" s="48" t="s">
        <v>1</v>
      </c>
      <c r="B3" s="17"/>
      <c r="C3" s="17"/>
      <c r="D3" s="48" t="s">
        <v>2</v>
      </c>
      <c r="E3" s="17"/>
      <c r="F3" s="48" t="s">
        <v>3</v>
      </c>
      <c r="G3" s="48" t="s">
        <v>4</v>
      </c>
      <c r="H3" s="48" t="s">
        <v>5</v>
      </c>
      <c r="I3" s="48" t="s">
        <v>6</v>
      </c>
      <c r="J3" s="48" t="s">
        <v>7</v>
      </c>
      <c r="K3" s="48" t="s">
        <v>8</v>
      </c>
      <c r="L3" s="48" t="s">
        <v>9</v>
      </c>
      <c r="M3" s="49" t="s">
        <v>10</v>
      </c>
      <c r="N3" s="48" t="s">
        <v>11</v>
      </c>
      <c r="O3" s="48" t="s">
        <v>12</v>
      </c>
      <c r="P3" s="48" t="s">
        <v>13</v>
      </c>
      <c r="Q3" s="48" t="s">
        <v>14</v>
      </c>
      <c r="R3" s="48" t="s">
        <v>15</v>
      </c>
      <c r="S3" s="48"/>
      <c r="T3" s="48"/>
      <c r="U3" s="48"/>
      <c r="V3" s="48"/>
      <c r="W3" s="48"/>
      <c r="X3" s="48" t="s">
        <v>16</v>
      </c>
      <c r="Y3" s="48"/>
      <c r="Z3" s="48" t="s">
        <v>17</v>
      </c>
    </row>
    <row r="4" spans="1:26" ht="30.6" customHeight="1">
      <c r="A4" s="48"/>
      <c r="B4" s="17" t="s">
        <v>63</v>
      </c>
      <c r="C4" s="17" t="s">
        <v>64</v>
      </c>
      <c r="D4" s="48"/>
      <c r="E4" s="17" t="s">
        <v>69</v>
      </c>
      <c r="F4" s="48"/>
      <c r="G4" s="48"/>
      <c r="H4" s="48"/>
      <c r="I4" s="48"/>
      <c r="J4" s="48"/>
      <c r="K4" s="48"/>
      <c r="L4" s="48"/>
      <c r="M4" s="49"/>
      <c r="N4" s="48"/>
      <c r="O4" s="48"/>
      <c r="P4" s="48"/>
      <c r="Q4" s="48"/>
      <c r="R4" s="50" t="s">
        <v>76</v>
      </c>
      <c r="S4" s="50" t="s">
        <v>70</v>
      </c>
      <c r="T4" s="50" t="s">
        <v>18</v>
      </c>
      <c r="U4" s="50" t="s">
        <v>19</v>
      </c>
      <c r="V4" s="50" t="s">
        <v>20</v>
      </c>
      <c r="W4" s="50"/>
      <c r="X4" s="48" t="s">
        <v>21</v>
      </c>
      <c r="Y4" s="48" t="s">
        <v>22</v>
      </c>
      <c r="Z4" s="48"/>
    </row>
    <row r="5" spans="1:26" ht="60.9" customHeight="1">
      <c r="A5" s="48"/>
      <c r="B5" s="17"/>
      <c r="C5" s="17"/>
      <c r="D5" s="48"/>
      <c r="E5" s="17"/>
      <c r="F5" s="48"/>
      <c r="G5" s="48"/>
      <c r="H5" s="48"/>
      <c r="I5" s="48"/>
      <c r="J5" s="48"/>
      <c r="K5" s="48"/>
      <c r="L5" s="48"/>
      <c r="M5" s="49"/>
      <c r="N5" s="48"/>
      <c r="O5" s="48"/>
      <c r="P5" s="48"/>
      <c r="Q5" s="48"/>
      <c r="R5" s="50"/>
      <c r="S5" s="50"/>
      <c r="T5" s="50"/>
      <c r="U5" s="50"/>
      <c r="V5" s="3" t="s">
        <v>23</v>
      </c>
      <c r="W5" s="3" t="s">
        <v>24</v>
      </c>
      <c r="X5" s="48"/>
      <c r="Y5" s="48"/>
      <c r="Z5" s="48"/>
    </row>
    <row r="6" spans="1:26" s="16" customFormat="1" ht="30.6" hidden="1">
      <c r="A6" s="12" t="s">
        <v>35</v>
      </c>
      <c r="B6" s="12"/>
      <c r="C6" s="12"/>
      <c r="D6" s="12" t="s">
        <v>25</v>
      </c>
      <c r="E6" s="12"/>
      <c r="F6" s="12" t="s">
        <v>26</v>
      </c>
      <c r="G6" s="12" t="s">
        <v>27</v>
      </c>
      <c r="H6" s="12" t="s">
        <v>58</v>
      </c>
      <c r="I6" s="12" t="s">
        <v>27</v>
      </c>
      <c r="J6" s="12" t="s">
        <v>28</v>
      </c>
      <c r="K6" s="12" t="s">
        <v>29</v>
      </c>
      <c r="L6" s="12" t="s">
        <v>30</v>
      </c>
      <c r="M6" s="18" t="s">
        <v>36</v>
      </c>
      <c r="N6" s="12" t="s">
        <v>31</v>
      </c>
      <c r="O6" s="12" t="s">
        <v>32</v>
      </c>
      <c r="P6" s="12" t="s">
        <v>33</v>
      </c>
      <c r="Q6" s="12" t="s">
        <v>27</v>
      </c>
      <c r="R6" s="13" t="s">
        <v>37</v>
      </c>
      <c r="S6" s="14" t="s">
        <v>34</v>
      </c>
      <c r="T6" s="14" t="s">
        <v>34</v>
      </c>
      <c r="U6" s="14"/>
      <c r="V6" s="14" t="s">
        <v>34</v>
      </c>
      <c r="W6" s="14" t="s">
        <v>26</v>
      </c>
      <c r="X6" s="15" t="s">
        <v>26</v>
      </c>
      <c r="Y6" s="15" t="s">
        <v>26</v>
      </c>
      <c r="Z6" s="15" t="s">
        <v>26</v>
      </c>
    </row>
    <row r="7" spans="1:26" s="16" customFormat="1" ht="30.6" hidden="1">
      <c r="A7" s="12" t="s">
        <v>38</v>
      </c>
      <c r="B7" s="12"/>
      <c r="C7" s="12"/>
      <c r="D7" s="12" t="s">
        <v>25</v>
      </c>
      <c r="E7" s="12"/>
      <c r="F7" s="12" t="s">
        <v>26</v>
      </c>
      <c r="G7" s="12" t="s">
        <v>27</v>
      </c>
      <c r="H7" s="12" t="s">
        <v>58</v>
      </c>
      <c r="I7" s="12" t="s">
        <v>27</v>
      </c>
      <c r="J7" s="12" t="s">
        <v>28</v>
      </c>
      <c r="K7" s="12" t="s">
        <v>29</v>
      </c>
      <c r="L7" s="12" t="s">
        <v>30</v>
      </c>
      <c r="M7" s="18" t="s">
        <v>39</v>
      </c>
      <c r="N7" s="12" t="s">
        <v>31</v>
      </c>
      <c r="O7" s="12" t="s">
        <v>61</v>
      </c>
      <c r="P7" s="12" t="s">
        <v>33</v>
      </c>
      <c r="Q7" s="12" t="s">
        <v>27</v>
      </c>
      <c r="R7" s="13" t="s">
        <v>40</v>
      </c>
      <c r="S7" s="14" t="s">
        <v>34</v>
      </c>
      <c r="T7" s="14" t="s">
        <v>34</v>
      </c>
      <c r="U7" s="14"/>
      <c r="V7" s="14" t="s">
        <v>34</v>
      </c>
      <c r="W7" s="14" t="s">
        <v>26</v>
      </c>
      <c r="X7" s="15" t="s">
        <v>26</v>
      </c>
      <c r="Y7" s="15" t="s">
        <v>26</v>
      </c>
      <c r="Z7" s="15" t="s">
        <v>26</v>
      </c>
    </row>
    <row r="8" spans="1:26" s="16" customFormat="1" ht="30.6" hidden="1">
      <c r="A8" s="12" t="s">
        <v>41</v>
      </c>
      <c r="B8" s="12"/>
      <c r="C8" s="12"/>
      <c r="D8" s="12" t="s">
        <v>25</v>
      </c>
      <c r="E8" s="12"/>
      <c r="F8" s="12" t="s">
        <v>26</v>
      </c>
      <c r="G8" s="12" t="s">
        <v>27</v>
      </c>
      <c r="H8" s="12" t="s">
        <v>58</v>
      </c>
      <c r="I8" s="12" t="s">
        <v>27</v>
      </c>
      <c r="J8" s="12" t="s">
        <v>28</v>
      </c>
      <c r="K8" s="12" t="s">
        <v>29</v>
      </c>
      <c r="L8" s="12" t="s">
        <v>30</v>
      </c>
      <c r="M8" s="18" t="s">
        <v>42</v>
      </c>
      <c r="N8" s="12" t="s">
        <v>31</v>
      </c>
      <c r="O8" s="12" t="s">
        <v>61</v>
      </c>
      <c r="P8" s="12" t="s">
        <v>33</v>
      </c>
      <c r="Q8" s="12" t="s">
        <v>27</v>
      </c>
      <c r="R8" s="13">
        <v>250000</v>
      </c>
      <c r="S8" s="14" t="s">
        <v>34</v>
      </c>
      <c r="T8" s="14" t="s">
        <v>34</v>
      </c>
      <c r="U8" s="14"/>
      <c r="V8" s="14" t="s">
        <v>34</v>
      </c>
      <c r="W8" s="14" t="s">
        <v>26</v>
      </c>
      <c r="X8" s="15" t="s">
        <v>26</v>
      </c>
      <c r="Y8" s="15" t="s">
        <v>26</v>
      </c>
      <c r="Z8" s="15" t="s">
        <v>26</v>
      </c>
    </row>
    <row r="9" spans="1:26" s="16" customFormat="1" ht="30.6" hidden="1">
      <c r="A9" s="12" t="s">
        <v>43</v>
      </c>
      <c r="B9" s="12"/>
      <c r="C9" s="12"/>
      <c r="D9" s="12" t="s">
        <v>25</v>
      </c>
      <c r="E9" s="12"/>
      <c r="F9" s="12" t="s">
        <v>26</v>
      </c>
      <c r="G9" s="12" t="s">
        <v>27</v>
      </c>
      <c r="H9" s="12" t="s">
        <v>58</v>
      </c>
      <c r="I9" s="12" t="s">
        <v>27</v>
      </c>
      <c r="J9" s="12" t="s">
        <v>28</v>
      </c>
      <c r="K9" s="12" t="s">
        <v>29</v>
      </c>
      <c r="L9" s="12" t="s">
        <v>30</v>
      </c>
      <c r="M9" s="18" t="s">
        <v>44</v>
      </c>
      <c r="N9" s="12" t="s">
        <v>31</v>
      </c>
      <c r="O9" s="12" t="s">
        <v>61</v>
      </c>
      <c r="P9" s="12" t="s">
        <v>33</v>
      </c>
      <c r="Q9" s="12" t="s">
        <v>27</v>
      </c>
      <c r="R9" s="13" t="s">
        <v>45</v>
      </c>
      <c r="S9" s="14" t="s">
        <v>34</v>
      </c>
      <c r="T9" s="14" t="s">
        <v>34</v>
      </c>
      <c r="U9" s="14"/>
      <c r="V9" s="14" t="s">
        <v>34</v>
      </c>
      <c r="W9" s="14" t="s">
        <v>26</v>
      </c>
      <c r="X9" s="15" t="s">
        <v>26</v>
      </c>
      <c r="Y9" s="15" t="s">
        <v>26</v>
      </c>
      <c r="Z9" s="15" t="s">
        <v>26</v>
      </c>
    </row>
    <row r="10" spans="1:26" s="7" customFormat="1" ht="30.6" hidden="1">
      <c r="A10" s="10" t="s">
        <v>46</v>
      </c>
      <c r="B10" s="18"/>
      <c r="C10" s="10"/>
      <c r="D10" s="10" t="s">
        <v>25</v>
      </c>
      <c r="E10" s="10"/>
      <c r="F10" s="10" t="s">
        <v>26</v>
      </c>
      <c r="G10" s="10" t="s">
        <v>27</v>
      </c>
      <c r="H10" s="12" t="s">
        <v>59</v>
      </c>
      <c r="I10" s="10" t="s">
        <v>27</v>
      </c>
      <c r="J10" s="10" t="s">
        <v>28</v>
      </c>
      <c r="K10" s="10" t="s">
        <v>29</v>
      </c>
      <c r="L10" s="10" t="s">
        <v>30</v>
      </c>
      <c r="M10" s="10" t="s">
        <v>47</v>
      </c>
      <c r="N10" s="10" t="s">
        <v>31</v>
      </c>
      <c r="O10" s="10" t="s">
        <v>61</v>
      </c>
      <c r="P10" s="10" t="s">
        <v>33</v>
      </c>
      <c r="Q10" s="10" t="s">
        <v>27</v>
      </c>
      <c r="R10" s="11" t="s">
        <v>48</v>
      </c>
      <c r="S10" s="6" t="s">
        <v>34</v>
      </c>
      <c r="T10" s="6" t="s">
        <v>34</v>
      </c>
      <c r="U10" s="6">
        <v>120000</v>
      </c>
      <c r="V10" s="6" t="s">
        <v>34</v>
      </c>
      <c r="W10" s="6" t="s">
        <v>26</v>
      </c>
      <c r="X10" s="5" t="s">
        <v>26</v>
      </c>
      <c r="Y10" s="5" t="s">
        <v>26</v>
      </c>
      <c r="Z10" s="5" t="s">
        <v>26</v>
      </c>
    </row>
    <row r="11" spans="1:26" ht="30.6" hidden="1">
      <c r="A11" s="8" t="s">
        <v>50</v>
      </c>
      <c r="B11" s="19"/>
      <c r="C11" s="8"/>
      <c r="D11" s="8" t="s">
        <v>25</v>
      </c>
      <c r="E11" s="8"/>
      <c r="F11" s="8" t="s">
        <v>26</v>
      </c>
      <c r="G11" s="8" t="s">
        <v>27</v>
      </c>
      <c r="H11" s="12" t="s">
        <v>59</v>
      </c>
      <c r="I11" s="8" t="s">
        <v>27</v>
      </c>
      <c r="J11" s="8" t="s">
        <v>28</v>
      </c>
      <c r="K11" s="8" t="s">
        <v>29</v>
      </c>
      <c r="L11" s="8" t="s">
        <v>51</v>
      </c>
      <c r="M11" s="10" t="s">
        <v>52</v>
      </c>
      <c r="N11" s="8" t="s">
        <v>31</v>
      </c>
      <c r="O11" s="10" t="s">
        <v>61</v>
      </c>
      <c r="P11" s="8" t="s">
        <v>33</v>
      </c>
      <c r="Q11" s="8" t="s">
        <v>27</v>
      </c>
      <c r="R11" s="9">
        <v>55000</v>
      </c>
      <c r="S11" s="4" t="s">
        <v>34</v>
      </c>
      <c r="T11" s="4" t="s">
        <v>34</v>
      </c>
      <c r="U11" s="4">
        <v>55000</v>
      </c>
      <c r="V11" s="4" t="s">
        <v>34</v>
      </c>
      <c r="W11" s="4" t="s">
        <v>26</v>
      </c>
      <c r="X11" s="2" t="s">
        <v>26</v>
      </c>
      <c r="Y11" s="2" t="s">
        <v>26</v>
      </c>
      <c r="Z11" s="2" t="s">
        <v>26</v>
      </c>
    </row>
    <row r="12" spans="1:26" ht="30.6" hidden="1">
      <c r="A12" s="8" t="s">
        <v>53</v>
      </c>
      <c r="B12" s="19"/>
      <c r="C12" s="8"/>
      <c r="D12" s="8" t="s">
        <v>25</v>
      </c>
      <c r="E12" s="8"/>
      <c r="F12" s="8" t="s">
        <v>26</v>
      </c>
      <c r="G12" s="8" t="s">
        <v>27</v>
      </c>
      <c r="H12" s="12" t="s">
        <v>58</v>
      </c>
      <c r="I12" s="8" t="s">
        <v>27</v>
      </c>
      <c r="J12" s="8" t="s">
        <v>28</v>
      </c>
      <c r="K12" s="8" t="s">
        <v>29</v>
      </c>
      <c r="L12" s="8" t="s">
        <v>51</v>
      </c>
      <c r="M12" s="18" t="s">
        <v>54</v>
      </c>
      <c r="N12" s="8" t="s">
        <v>31</v>
      </c>
      <c r="O12" s="10" t="s">
        <v>61</v>
      </c>
      <c r="P12" s="8" t="s">
        <v>33</v>
      </c>
      <c r="Q12" s="8" t="s">
        <v>27</v>
      </c>
      <c r="R12" s="9" t="s">
        <v>49</v>
      </c>
      <c r="S12" s="4" t="s">
        <v>34</v>
      </c>
      <c r="T12" s="4" t="s">
        <v>34</v>
      </c>
      <c r="U12" s="4">
        <v>50000</v>
      </c>
      <c r="V12" s="4" t="s">
        <v>34</v>
      </c>
      <c r="W12" s="4" t="s">
        <v>26</v>
      </c>
      <c r="X12" s="2" t="s">
        <v>26</v>
      </c>
      <c r="Y12" s="2" t="s">
        <v>26</v>
      </c>
      <c r="Z12" s="2" t="s">
        <v>26</v>
      </c>
    </row>
    <row r="13" spans="1:26" s="31" customFormat="1" ht="20.399999999999999">
      <c r="A13" s="30"/>
      <c r="B13" s="30"/>
      <c r="C13" s="30"/>
      <c r="D13" s="21">
        <v>2023</v>
      </c>
      <c r="E13" s="28">
        <v>44926</v>
      </c>
      <c r="F13" s="22"/>
      <c r="G13" s="21" t="s">
        <v>27</v>
      </c>
      <c r="H13" s="22"/>
      <c r="I13" s="21" t="s">
        <v>27</v>
      </c>
      <c r="J13" s="21" t="s">
        <v>28</v>
      </c>
      <c r="K13" s="21" t="s">
        <v>55</v>
      </c>
      <c r="L13" s="45" t="s">
        <v>75</v>
      </c>
      <c r="M13" s="5" t="s">
        <v>77</v>
      </c>
      <c r="N13" s="21" t="s">
        <v>31</v>
      </c>
      <c r="O13" s="33" t="s">
        <v>60</v>
      </c>
      <c r="P13" s="21">
        <v>8</v>
      </c>
      <c r="Q13" s="21" t="s">
        <v>57</v>
      </c>
      <c r="R13" s="32">
        <v>80000</v>
      </c>
      <c r="S13" s="32"/>
      <c r="T13" s="32"/>
      <c r="U13" s="23">
        <v>80000</v>
      </c>
      <c r="V13" s="21"/>
      <c r="W13" s="21"/>
      <c r="X13" s="21"/>
      <c r="Y13" s="21"/>
      <c r="Z13" s="21"/>
    </row>
    <row r="14" spans="1:26" s="31" customFormat="1" ht="30.6">
      <c r="A14" s="30"/>
      <c r="B14" s="30"/>
      <c r="C14" s="30"/>
      <c r="D14" s="21">
        <v>2023</v>
      </c>
      <c r="E14" s="28">
        <v>45092</v>
      </c>
      <c r="F14" s="22"/>
      <c r="G14" s="21" t="s">
        <v>27</v>
      </c>
      <c r="H14" s="22"/>
      <c r="I14" s="21" t="s">
        <v>27</v>
      </c>
      <c r="J14" s="21" t="s">
        <v>28</v>
      </c>
      <c r="K14" s="21" t="s">
        <v>55</v>
      </c>
      <c r="L14" s="21" t="s">
        <v>75</v>
      </c>
      <c r="M14" s="5" t="s">
        <v>83</v>
      </c>
      <c r="N14" s="21" t="s">
        <v>31</v>
      </c>
      <c r="O14" s="33" t="s">
        <v>60</v>
      </c>
      <c r="P14" s="35">
        <v>36</v>
      </c>
      <c r="Q14" s="35" t="s">
        <v>57</v>
      </c>
      <c r="R14" s="41">
        <v>53000</v>
      </c>
      <c r="S14" s="41">
        <v>210000</v>
      </c>
      <c r="T14" s="41">
        <v>320000</v>
      </c>
      <c r="U14" s="41">
        <f>R14+S14+T14</f>
        <v>583000</v>
      </c>
      <c r="V14" s="21"/>
      <c r="W14" s="32"/>
      <c r="X14" s="21"/>
      <c r="Y14" s="21"/>
      <c r="Z14" s="21"/>
    </row>
    <row r="15" spans="1:26" s="21" customFormat="1" ht="26.25" customHeight="1">
      <c r="A15" s="22"/>
      <c r="B15" s="22"/>
      <c r="C15" s="22"/>
      <c r="D15" s="21">
        <v>2023</v>
      </c>
      <c r="E15" s="44">
        <v>45077</v>
      </c>
      <c r="F15" s="22"/>
      <c r="G15" s="21" t="s">
        <v>27</v>
      </c>
      <c r="H15" s="22"/>
      <c r="I15" s="21" t="s">
        <v>27</v>
      </c>
      <c r="J15" s="21" t="s">
        <v>28</v>
      </c>
      <c r="K15" s="21" t="s">
        <v>55</v>
      </c>
      <c r="L15" s="21" t="s">
        <v>68</v>
      </c>
      <c r="M15" s="5" t="s">
        <v>90</v>
      </c>
      <c r="N15" s="21" t="s">
        <v>31</v>
      </c>
      <c r="O15" s="33" t="s">
        <v>79</v>
      </c>
      <c r="P15" s="35">
        <v>36</v>
      </c>
      <c r="Q15" s="35" t="s">
        <v>57</v>
      </c>
      <c r="R15" s="41">
        <v>54000</v>
      </c>
      <c r="S15" s="41">
        <f>U15/36*12</f>
        <v>160000</v>
      </c>
      <c r="T15" s="41">
        <f>U15-S15-R15</f>
        <v>266000</v>
      </c>
      <c r="U15" s="41">
        <v>480000</v>
      </c>
    </row>
    <row r="16" spans="1:26" s="21" customFormat="1" ht="20.399999999999999">
      <c r="A16" s="22"/>
      <c r="B16" s="22"/>
      <c r="C16" s="22"/>
      <c r="D16" s="21">
        <v>2023</v>
      </c>
      <c r="E16" s="28">
        <v>44926</v>
      </c>
      <c r="F16" s="22"/>
      <c r="G16" s="21" t="s">
        <v>27</v>
      </c>
      <c r="H16" s="22"/>
      <c r="I16" s="21" t="s">
        <v>27</v>
      </c>
      <c r="J16" s="21" t="s">
        <v>28</v>
      </c>
      <c r="K16" s="21" t="s">
        <v>55</v>
      </c>
      <c r="L16" s="21" t="s">
        <v>51</v>
      </c>
      <c r="M16" s="5" t="s">
        <v>80</v>
      </c>
      <c r="N16" s="21" t="s">
        <v>31</v>
      </c>
      <c r="O16" s="33" t="s">
        <v>79</v>
      </c>
      <c r="P16" s="35">
        <v>12</v>
      </c>
      <c r="Q16" s="35" t="s">
        <v>57</v>
      </c>
      <c r="R16" s="41">
        <v>65000</v>
      </c>
      <c r="S16" s="41"/>
      <c r="T16" s="41"/>
      <c r="U16" s="41">
        <v>65000</v>
      </c>
    </row>
    <row r="17" spans="1:26" s="21" customFormat="1" ht="20.399999999999999">
      <c r="A17" s="22"/>
      <c r="B17" s="22"/>
      <c r="C17" s="22"/>
      <c r="D17" s="21">
        <v>2023</v>
      </c>
      <c r="E17" s="28">
        <v>45077</v>
      </c>
      <c r="F17" s="22"/>
      <c r="G17" s="21" t="s">
        <v>27</v>
      </c>
      <c r="H17" s="22"/>
      <c r="I17" s="21" t="s">
        <v>27</v>
      </c>
      <c r="J17" s="21" t="s">
        <v>28</v>
      </c>
      <c r="K17" s="45" t="s">
        <v>29</v>
      </c>
      <c r="L17" s="21" t="s">
        <v>72</v>
      </c>
      <c r="M17" s="5" t="s">
        <v>81</v>
      </c>
      <c r="N17" s="21" t="s">
        <v>31</v>
      </c>
      <c r="O17" s="33" t="s">
        <v>60</v>
      </c>
      <c r="P17" s="21">
        <v>24</v>
      </c>
      <c r="Q17" s="21" t="s">
        <v>57</v>
      </c>
      <c r="R17" s="32">
        <f>U17/24*7</f>
        <v>437500</v>
      </c>
      <c r="S17" s="32">
        <f>U17/24*12</f>
        <v>750000</v>
      </c>
      <c r="T17" s="32">
        <f>U17/24*5</f>
        <v>312500</v>
      </c>
      <c r="U17" s="23">
        <v>1500000</v>
      </c>
    </row>
    <row r="18" spans="1:26" s="21" customFormat="1" ht="20.399999999999999">
      <c r="A18" s="22"/>
      <c r="B18" s="22"/>
      <c r="C18" s="22"/>
      <c r="D18" s="21">
        <v>2023</v>
      </c>
      <c r="E18" s="28">
        <v>45107</v>
      </c>
      <c r="F18" s="22"/>
      <c r="G18" s="21" t="s">
        <v>27</v>
      </c>
      <c r="H18" s="22"/>
      <c r="I18" s="21" t="s">
        <v>27</v>
      </c>
      <c r="J18" s="21" t="s">
        <v>28</v>
      </c>
      <c r="K18" s="45" t="s">
        <v>29</v>
      </c>
      <c r="L18" s="21" t="s">
        <v>73</v>
      </c>
      <c r="M18" s="5" t="s">
        <v>82</v>
      </c>
      <c r="N18" s="21" t="s">
        <v>31</v>
      </c>
      <c r="O18" s="33" t="s">
        <v>60</v>
      </c>
      <c r="P18" s="21">
        <v>24</v>
      </c>
      <c r="Q18" s="21" t="s">
        <v>57</v>
      </c>
      <c r="R18" s="32">
        <f>U18/24*6</f>
        <v>80000</v>
      </c>
      <c r="S18" s="32">
        <f>U18/24*12</f>
        <v>160000</v>
      </c>
      <c r="T18" s="32">
        <f>U18/24*6</f>
        <v>80000</v>
      </c>
      <c r="U18" s="23">
        <v>320000</v>
      </c>
    </row>
    <row r="19" spans="1:26" s="21" customFormat="1" ht="28.5" customHeight="1">
      <c r="A19" s="22"/>
      <c r="B19" s="22"/>
      <c r="C19" s="22"/>
      <c r="D19" s="21">
        <v>2023</v>
      </c>
      <c r="E19" s="28"/>
      <c r="F19" s="22"/>
      <c r="G19" s="21" t="s">
        <v>27</v>
      </c>
      <c r="H19" s="22"/>
      <c r="I19" s="21" t="s">
        <v>27</v>
      </c>
      <c r="J19" s="21" t="s">
        <v>28</v>
      </c>
      <c r="K19" s="45" t="s">
        <v>29</v>
      </c>
      <c r="L19" s="45" t="s">
        <v>89</v>
      </c>
      <c r="M19" s="5" t="s">
        <v>85</v>
      </c>
      <c r="N19" s="21" t="s">
        <v>31</v>
      </c>
      <c r="O19" s="33" t="s">
        <v>60</v>
      </c>
      <c r="P19" s="33">
        <v>36</v>
      </c>
      <c r="Q19" s="33" t="s">
        <v>57</v>
      </c>
      <c r="R19" s="23">
        <v>185000</v>
      </c>
      <c r="S19" s="23">
        <v>185000</v>
      </c>
      <c r="T19" s="23">
        <f>S19</f>
        <v>185000</v>
      </c>
      <c r="U19" s="23">
        <f>R19+S19+T19</f>
        <v>555000</v>
      </c>
    </row>
    <row r="20" spans="1:26" s="33" customFormat="1" ht="20.399999999999999">
      <c r="D20" s="33">
        <v>2023</v>
      </c>
      <c r="F20" s="22"/>
      <c r="G20" s="21" t="s">
        <v>27</v>
      </c>
      <c r="H20" s="22"/>
      <c r="I20" s="33" t="s">
        <v>27</v>
      </c>
      <c r="J20" s="33" t="s">
        <v>28</v>
      </c>
      <c r="K20" s="33" t="s">
        <v>55</v>
      </c>
      <c r="L20" s="45" t="s">
        <v>88</v>
      </c>
      <c r="M20" s="35" t="s">
        <v>87</v>
      </c>
      <c r="N20" s="33" t="s">
        <v>31</v>
      </c>
      <c r="O20" s="33" t="s">
        <v>79</v>
      </c>
      <c r="P20" s="33">
        <v>24</v>
      </c>
      <c r="Q20" s="33" t="s">
        <v>27</v>
      </c>
      <c r="R20" s="23">
        <v>98000</v>
      </c>
      <c r="S20" s="23">
        <v>40000</v>
      </c>
      <c r="T20" s="23"/>
      <c r="U20" s="23">
        <v>138000</v>
      </c>
    </row>
    <row r="21" spans="1:26" s="21" customFormat="1" ht="20.399999999999999">
      <c r="A21" s="22"/>
      <c r="B21" s="22"/>
      <c r="C21" s="22"/>
      <c r="D21" s="21">
        <v>2023</v>
      </c>
      <c r="E21" s="28">
        <v>44926</v>
      </c>
      <c r="F21" s="22"/>
      <c r="G21" s="21" t="s">
        <v>27</v>
      </c>
      <c r="H21" s="22"/>
      <c r="I21" s="21" t="s">
        <v>27</v>
      </c>
      <c r="J21" s="21" t="s">
        <v>28</v>
      </c>
      <c r="K21" s="21" t="s">
        <v>55</v>
      </c>
      <c r="L21" s="21" t="s">
        <v>56</v>
      </c>
      <c r="M21" s="5" t="s">
        <v>67</v>
      </c>
      <c r="N21" s="21" t="s">
        <v>31</v>
      </c>
      <c r="O21" s="33" t="s">
        <v>60</v>
      </c>
      <c r="P21" s="21">
        <v>12</v>
      </c>
      <c r="Q21" s="21" t="s">
        <v>57</v>
      </c>
      <c r="R21" s="32">
        <v>110000</v>
      </c>
      <c r="S21" s="32"/>
      <c r="T21" s="32"/>
      <c r="U21" s="23">
        <v>110000</v>
      </c>
    </row>
    <row r="22" spans="1:26" s="21" customFormat="1" ht="30.6">
      <c r="A22" s="22"/>
      <c r="B22" s="22"/>
      <c r="C22" s="22"/>
      <c r="D22" s="21">
        <v>2023</v>
      </c>
      <c r="E22" s="28">
        <v>44926</v>
      </c>
      <c r="F22" s="22"/>
      <c r="G22" s="21" t="s">
        <v>27</v>
      </c>
      <c r="H22" s="22"/>
      <c r="I22" s="21" t="s">
        <v>27</v>
      </c>
      <c r="J22" s="21" t="s">
        <v>28</v>
      </c>
      <c r="K22" s="21" t="s">
        <v>55</v>
      </c>
      <c r="L22" s="21" t="s">
        <v>56</v>
      </c>
      <c r="M22" s="5" t="s">
        <v>84</v>
      </c>
      <c r="N22" s="21" t="s">
        <v>31</v>
      </c>
      <c r="O22" s="33" t="s">
        <v>79</v>
      </c>
      <c r="P22" s="21">
        <v>12</v>
      </c>
      <c r="Q22" s="21" t="s">
        <v>57</v>
      </c>
      <c r="R22" s="32">
        <v>155000</v>
      </c>
      <c r="S22" s="32"/>
      <c r="T22" s="32"/>
      <c r="U22" s="23">
        <v>155000</v>
      </c>
    </row>
    <row r="23" spans="1:26" s="21" customFormat="1" ht="21.75" customHeight="1">
      <c r="A23" s="22"/>
      <c r="B23" s="22"/>
      <c r="C23" s="22"/>
      <c r="D23" s="21">
        <v>2023</v>
      </c>
      <c r="E23" s="28">
        <v>45291</v>
      </c>
      <c r="F23" s="22"/>
      <c r="G23" s="21" t="s">
        <v>27</v>
      </c>
      <c r="H23" s="22"/>
      <c r="I23" s="21" t="s">
        <v>27</v>
      </c>
      <c r="J23" s="21" t="s">
        <v>28</v>
      </c>
      <c r="K23" s="21" t="s">
        <v>55</v>
      </c>
      <c r="L23" s="21" t="s">
        <v>62</v>
      </c>
      <c r="M23" s="5" t="s">
        <v>66</v>
      </c>
      <c r="N23" s="21" t="s">
        <v>31</v>
      </c>
      <c r="O23" s="33" t="s">
        <v>61</v>
      </c>
      <c r="P23" s="21">
        <v>24</v>
      </c>
      <c r="Q23" s="21" t="s">
        <v>57</v>
      </c>
      <c r="R23" s="32"/>
      <c r="S23" s="32">
        <v>100000</v>
      </c>
      <c r="T23" s="32">
        <v>100000</v>
      </c>
      <c r="U23" s="23">
        <v>200000</v>
      </c>
    </row>
    <row r="24" spans="1:26" s="21" customFormat="1" ht="20.399999999999999">
      <c r="A24" s="22"/>
      <c r="B24" s="22"/>
      <c r="C24" s="22"/>
      <c r="D24" s="21">
        <v>2023</v>
      </c>
      <c r="E24" s="28">
        <v>44981</v>
      </c>
      <c r="F24" s="22"/>
      <c r="G24" s="21" t="s">
        <v>27</v>
      </c>
      <c r="H24" s="22"/>
      <c r="I24" s="21" t="s">
        <v>27</v>
      </c>
      <c r="J24" s="21" t="s">
        <v>28</v>
      </c>
      <c r="K24" s="21" t="s">
        <v>55</v>
      </c>
      <c r="L24" s="21" t="s">
        <v>71</v>
      </c>
      <c r="M24" s="5" t="s">
        <v>65</v>
      </c>
      <c r="N24" s="21" t="s">
        <v>31</v>
      </c>
      <c r="O24" s="33" t="s">
        <v>60</v>
      </c>
      <c r="P24" s="21">
        <v>36</v>
      </c>
      <c r="Q24" s="21" t="s">
        <v>57</v>
      </c>
      <c r="R24" s="32">
        <f>(U24/36)*10</f>
        <v>19444.444444444445</v>
      </c>
      <c r="S24" s="32">
        <f>U24/36*12</f>
        <v>23333.333333333332</v>
      </c>
      <c r="T24" s="32">
        <f>U24/36*14</f>
        <v>27222.222222222219</v>
      </c>
      <c r="U24" s="23">
        <v>70000</v>
      </c>
    </row>
    <row r="25" spans="1:26" s="7" customFormat="1" ht="40.799999999999997">
      <c r="B25" s="38"/>
      <c r="D25" s="5">
        <v>2023</v>
      </c>
      <c r="E25" s="39"/>
      <c r="F25" s="40"/>
      <c r="G25" s="21" t="s">
        <v>27</v>
      </c>
      <c r="H25" s="40"/>
      <c r="I25" s="21" t="s">
        <v>27</v>
      </c>
      <c r="J25" s="21" t="s">
        <v>28</v>
      </c>
      <c r="K25" s="21" t="s">
        <v>55</v>
      </c>
      <c r="L25" s="46" t="s">
        <v>91</v>
      </c>
      <c r="M25" s="5" t="s">
        <v>86</v>
      </c>
      <c r="N25" s="21" t="s">
        <v>31</v>
      </c>
      <c r="O25" s="33" t="s">
        <v>60</v>
      </c>
      <c r="P25" s="5">
        <v>12</v>
      </c>
      <c r="Q25" s="5" t="s">
        <v>27</v>
      </c>
      <c r="R25" s="6">
        <v>100000</v>
      </c>
      <c r="S25" s="6">
        <v>100000</v>
      </c>
      <c r="T25" s="6"/>
      <c r="U25" s="41">
        <v>200000</v>
      </c>
      <c r="V25" s="5"/>
      <c r="W25" s="5"/>
      <c r="X25" s="5"/>
      <c r="Y25" s="5"/>
      <c r="Z25" s="5"/>
    </row>
    <row r="26" spans="1:26" ht="27.75" customHeight="1">
      <c r="D26" s="21">
        <v>2023</v>
      </c>
      <c r="E26" s="29"/>
      <c r="F26" s="22"/>
      <c r="G26" s="21" t="s">
        <v>27</v>
      </c>
      <c r="H26" s="22"/>
      <c r="I26" s="21" t="s">
        <v>27</v>
      </c>
      <c r="J26" s="21" t="s">
        <v>28</v>
      </c>
      <c r="K26" s="21" t="s">
        <v>74</v>
      </c>
      <c r="L26" s="45" t="s">
        <v>30</v>
      </c>
      <c r="M26" s="5" t="s">
        <v>93</v>
      </c>
      <c r="N26" s="21" t="s">
        <v>31</v>
      </c>
      <c r="O26" s="33" t="s">
        <v>61</v>
      </c>
      <c r="P26" s="21">
        <v>12</v>
      </c>
      <c r="Q26" s="21" t="s">
        <v>27</v>
      </c>
      <c r="R26" s="23">
        <v>150000</v>
      </c>
      <c r="S26" s="32"/>
      <c r="T26" s="32"/>
      <c r="U26" s="23">
        <v>150000</v>
      </c>
      <c r="V26" s="21"/>
      <c r="W26" s="21"/>
      <c r="X26" s="21"/>
      <c r="Y26" s="21"/>
      <c r="Z26" s="21"/>
    </row>
    <row r="27" spans="1:26" ht="20.399999999999999">
      <c r="D27" s="21">
        <v>2023</v>
      </c>
      <c r="E27" s="29"/>
      <c r="F27" s="22"/>
      <c r="G27" s="21" t="s">
        <v>27</v>
      </c>
      <c r="H27" s="22"/>
      <c r="I27" s="21" t="s">
        <v>27</v>
      </c>
      <c r="J27" s="21" t="s">
        <v>28</v>
      </c>
      <c r="K27" s="21" t="s">
        <v>74</v>
      </c>
      <c r="L27" s="45" t="s">
        <v>30</v>
      </c>
      <c r="M27" s="5" t="s">
        <v>94</v>
      </c>
      <c r="N27" s="21" t="s">
        <v>31</v>
      </c>
      <c r="O27" s="33" t="s">
        <v>61</v>
      </c>
      <c r="P27" s="21">
        <v>12</v>
      </c>
      <c r="Q27" s="21" t="s">
        <v>27</v>
      </c>
      <c r="R27" s="23">
        <v>60000</v>
      </c>
      <c r="S27" s="43"/>
      <c r="T27" s="43"/>
      <c r="U27" s="23">
        <v>60000</v>
      </c>
      <c r="V27" s="42"/>
      <c r="W27" s="42"/>
      <c r="X27" s="42"/>
      <c r="Y27" s="42"/>
      <c r="Z27" s="42"/>
    </row>
    <row r="28" spans="1:26" ht="20.399999999999999">
      <c r="D28" s="21">
        <v>2023</v>
      </c>
      <c r="E28" s="29"/>
      <c r="F28" s="22"/>
      <c r="G28" s="21" t="s">
        <v>27</v>
      </c>
      <c r="H28" s="22"/>
      <c r="I28" s="21" t="s">
        <v>27</v>
      </c>
      <c r="J28" s="21" t="s">
        <v>28</v>
      </c>
      <c r="K28" s="21" t="s">
        <v>74</v>
      </c>
      <c r="L28" s="45" t="s">
        <v>30</v>
      </c>
      <c r="M28" s="5" t="s">
        <v>95</v>
      </c>
      <c r="N28" s="21" t="s">
        <v>31</v>
      </c>
      <c r="O28" s="33" t="s">
        <v>61</v>
      </c>
      <c r="P28" s="21">
        <v>12</v>
      </c>
      <c r="Q28" s="21" t="s">
        <v>27</v>
      </c>
      <c r="R28" s="23">
        <v>150000</v>
      </c>
      <c r="S28" s="43"/>
      <c r="T28" s="43"/>
      <c r="U28" s="23">
        <v>150000</v>
      </c>
      <c r="V28" s="42"/>
      <c r="W28" s="42"/>
      <c r="X28" s="42"/>
      <c r="Y28" s="42"/>
      <c r="Z28" s="42"/>
    </row>
    <row r="29" spans="1:26">
      <c r="D29" s="21">
        <v>2023</v>
      </c>
      <c r="E29" s="29"/>
      <c r="F29" s="22"/>
      <c r="G29" s="21" t="s">
        <v>27</v>
      </c>
      <c r="H29" s="22"/>
      <c r="I29" s="21" t="s">
        <v>27</v>
      </c>
      <c r="J29" s="21" t="s">
        <v>28</v>
      </c>
      <c r="K29" s="21" t="s">
        <v>74</v>
      </c>
      <c r="L29" s="45" t="s">
        <v>30</v>
      </c>
      <c r="M29" s="5" t="s">
        <v>96</v>
      </c>
      <c r="N29" s="21" t="s">
        <v>31</v>
      </c>
      <c r="O29" s="33" t="s">
        <v>61</v>
      </c>
      <c r="P29" s="21">
        <v>12</v>
      </c>
      <c r="Q29" s="21" t="s">
        <v>27</v>
      </c>
      <c r="R29" s="23">
        <v>390000</v>
      </c>
      <c r="S29" s="43"/>
      <c r="T29" s="43"/>
      <c r="U29" s="23">
        <v>390000</v>
      </c>
      <c r="V29" s="42"/>
      <c r="W29" s="42"/>
      <c r="X29" s="42"/>
      <c r="Y29" s="42"/>
      <c r="Z29" s="42"/>
    </row>
    <row r="30" spans="1:26" ht="23.25" customHeight="1">
      <c r="D30" s="21">
        <v>2023</v>
      </c>
      <c r="E30" s="29"/>
      <c r="F30" s="22"/>
      <c r="G30" s="21" t="s">
        <v>27</v>
      </c>
      <c r="H30" s="22"/>
      <c r="I30" s="21" t="s">
        <v>27</v>
      </c>
      <c r="J30" s="21" t="s">
        <v>28</v>
      </c>
      <c r="K30" s="21" t="s">
        <v>74</v>
      </c>
      <c r="L30" s="45" t="s">
        <v>30</v>
      </c>
      <c r="M30" s="5" t="s">
        <v>97</v>
      </c>
      <c r="N30" s="21" t="s">
        <v>31</v>
      </c>
      <c r="O30" s="33" t="s">
        <v>61</v>
      </c>
      <c r="P30" s="21">
        <v>12</v>
      </c>
      <c r="Q30" s="21" t="s">
        <v>27</v>
      </c>
      <c r="R30" s="23">
        <v>150000</v>
      </c>
      <c r="S30" s="43"/>
      <c r="T30" s="43"/>
      <c r="U30" s="23">
        <v>150000</v>
      </c>
      <c r="V30" s="42"/>
      <c r="W30" s="42"/>
      <c r="X30" s="42"/>
      <c r="Y30" s="42"/>
      <c r="Z30" s="42"/>
    </row>
    <row r="31" spans="1:26">
      <c r="D31" s="21">
        <v>2023</v>
      </c>
      <c r="E31" s="29"/>
      <c r="F31" s="22"/>
      <c r="G31" s="21" t="s">
        <v>27</v>
      </c>
      <c r="H31" s="22"/>
      <c r="I31" s="21" t="s">
        <v>27</v>
      </c>
      <c r="J31" s="21" t="s">
        <v>28</v>
      </c>
      <c r="K31" s="21" t="s">
        <v>74</v>
      </c>
      <c r="L31" s="45" t="s">
        <v>30</v>
      </c>
      <c r="M31" s="5" t="s">
        <v>92</v>
      </c>
      <c r="N31" s="21" t="s">
        <v>31</v>
      </c>
      <c r="O31" s="33" t="s">
        <v>61</v>
      </c>
      <c r="P31" s="21">
        <v>12</v>
      </c>
      <c r="Q31" s="21" t="s">
        <v>27</v>
      </c>
      <c r="R31" s="23">
        <v>60000</v>
      </c>
      <c r="S31" s="43"/>
      <c r="T31" s="43"/>
      <c r="U31" s="23">
        <v>60000</v>
      </c>
      <c r="V31" s="42"/>
      <c r="W31" s="42"/>
      <c r="X31" s="42"/>
      <c r="Y31" s="42"/>
      <c r="Z31" s="42"/>
    </row>
  </sheetData>
  <mergeCells count="25">
    <mergeCell ref="P3:P5"/>
    <mergeCell ref="Q3:Q5"/>
    <mergeCell ref="R3:W3"/>
    <mergeCell ref="X3:Y3"/>
    <mergeCell ref="Z3:Z5"/>
    <mergeCell ref="R4:R5"/>
    <mergeCell ref="S4:S5"/>
    <mergeCell ref="T4:T5"/>
    <mergeCell ref="U4:U5"/>
    <mergeCell ref="V4:W4"/>
    <mergeCell ref="X4:X5"/>
    <mergeCell ref="Y4:Y5"/>
    <mergeCell ref="D1:O1"/>
    <mergeCell ref="O3:O5"/>
    <mergeCell ref="A3:A5"/>
    <mergeCell ref="D3:D5"/>
    <mergeCell ref="F3:F5"/>
    <mergeCell ref="G3:G5"/>
    <mergeCell ref="H3:H5"/>
    <mergeCell ref="I3:I5"/>
    <mergeCell ref="J3:J5"/>
    <mergeCell ref="K3:K5"/>
    <mergeCell ref="L3:L5"/>
    <mergeCell ref="M3:M5"/>
    <mergeCell ref="N3:N5"/>
  </mergeCells>
  <phoneticPr fontId="5" type="noConversion"/>
  <pageMargins left="0.7" right="0.7" top="0.75" bottom="0.75" header="0.3" footer="0.3"/>
  <pageSetup paperSize="9" scale="37" orientation="landscape" r:id="rId1"/>
  <ignoredErrors>
    <ignoredError sqref="P6:P12 R6:V9 R10:T10 V10 R11:T11 V11 R12:T12 V1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D2DD8F-7491-495B-92C9-F8B10F237C87}">
  <dimension ref="A1"/>
  <sheetViews>
    <sheetView workbookViewId="0">
      <selection activeCell="E13" sqref="A1:E13"/>
    </sheetView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459C79-ACAE-41AE-989E-1B5C2B6FD9F4}">
  <dimension ref="A1"/>
  <sheetViews>
    <sheetView workbookViewId="0">
      <selection activeCell="I11" sqref="I11:U33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Foglio3</vt:lpstr>
      <vt:lpstr>Foglio2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Daniele Colombo</dc:creator>
  <cp:lastModifiedBy>Patrizia Villa</cp:lastModifiedBy>
  <cp:lastPrinted>2023-01-18T09:06:57Z</cp:lastPrinted>
  <dcterms:created xsi:type="dcterms:W3CDTF">2021-11-15T11:40:49Z</dcterms:created>
  <dcterms:modified xsi:type="dcterms:W3CDTF">2023-01-18T09:07:07Z</dcterms:modified>
</cp:coreProperties>
</file>